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0115" windowHeight="7935"/>
  </bookViews>
  <sheets>
    <sheet name="Смета ПС и СОУЭ общая 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H81" i="2" l="1"/>
  <c r="D81" i="2"/>
  <c r="G81" i="2" s="1"/>
  <c r="H77" i="2" l="1"/>
  <c r="D77" i="2"/>
  <c r="G77" i="2" s="1"/>
  <c r="H76" i="2"/>
  <c r="D76" i="2"/>
  <c r="G76" i="2" s="1"/>
  <c r="H75" i="2"/>
  <c r="D75" i="2"/>
  <c r="G75" i="2" s="1"/>
  <c r="H74" i="2"/>
  <c r="D74" i="2"/>
  <c r="G74" i="2" s="1"/>
  <c r="H72" i="2"/>
  <c r="D72" i="2"/>
  <c r="G72" i="2" s="1"/>
  <c r="H71" i="2"/>
  <c r="D71" i="2"/>
  <c r="G71" i="2" s="1"/>
  <c r="H67" i="2"/>
  <c r="D67" i="2"/>
  <c r="G67" i="2" s="1"/>
  <c r="H66" i="2"/>
  <c r="D66" i="2"/>
  <c r="G66" i="2" s="1"/>
  <c r="H65" i="2"/>
  <c r="D65" i="2"/>
  <c r="G65" i="2" s="1"/>
  <c r="H64" i="2"/>
  <c r="D64" i="2"/>
  <c r="G64" i="2" s="1"/>
  <c r="H61" i="2"/>
  <c r="D61" i="2"/>
  <c r="G61" i="2" s="1"/>
  <c r="H63" i="2"/>
  <c r="D63" i="2"/>
  <c r="G63" i="2" s="1"/>
  <c r="H62" i="2"/>
  <c r="D62" i="2"/>
  <c r="G62" i="2" s="1"/>
  <c r="H60" i="2"/>
  <c r="D60" i="2"/>
  <c r="G60" i="2" s="1"/>
  <c r="H59" i="2"/>
  <c r="D59" i="2"/>
  <c r="G59" i="2" s="1"/>
  <c r="H53" i="2"/>
  <c r="D53" i="2"/>
  <c r="G53" i="2" s="1"/>
  <c r="H79" i="2"/>
  <c r="D79" i="2"/>
  <c r="G79" i="2" s="1"/>
  <c r="E80" i="2"/>
  <c r="H58" i="2"/>
  <c r="D58" i="2"/>
  <c r="G58" i="2" s="1"/>
  <c r="H73" i="2"/>
  <c r="D73" i="2"/>
  <c r="G73" i="2" s="1"/>
  <c r="H70" i="2"/>
  <c r="D70" i="2"/>
  <c r="G70" i="2" s="1"/>
  <c r="H69" i="2"/>
  <c r="D69" i="2"/>
  <c r="G69" i="2" s="1"/>
  <c r="H36" i="2"/>
  <c r="D36" i="2"/>
  <c r="G36" i="2" s="1"/>
  <c r="H41" i="2"/>
  <c r="D41" i="2"/>
  <c r="G41" i="2" s="1"/>
  <c r="H40" i="2"/>
  <c r="D40" i="2"/>
  <c r="G40" i="2" s="1"/>
  <c r="H39" i="2"/>
  <c r="D39" i="2"/>
  <c r="G39" i="2" s="1"/>
  <c r="H38" i="2"/>
  <c r="D38" i="2"/>
  <c r="G38" i="2" s="1"/>
  <c r="H37" i="2"/>
  <c r="D37" i="2"/>
  <c r="G37" i="2" s="1"/>
  <c r="H35" i="2"/>
  <c r="D35" i="2"/>
  <c r="G35" i="2" s="1"/>
  <c r="H34" i="2"/>
  <c r="D34" i="2"/>
  <c r="G34" i="2" s="1"/>
  <c r="H33" i="2"/>
  <c r="D33" i="2"/>
  <c r="G33" i="2" s="1"/>
  <c r="H32" i="2"/>
  <c r="D32" i="2"/>
  <c r="G32" i="2" s="1"/>
  <c r="H31" i="2"/>
  <c r="D31" i="2"/>
  <c r="G31" i="2" s="1"/>
  <c r="H30" i="2"/>
  <c r="D30" i="2"/>
  <c r="G30" i="2" s="1"/>
  <c r="H29" i="2"/>
  <c r="D29" i="2"/>
  <c r="G29" i="2" s="1"/>
  <c r="H28" i="2"/>
  <c r="D28" i="2"/>
  <c r="G28" i="2" s="1"/>
  <c r="H26" i="2"/>
  <c r="D26" i="2"/>
  <c r="G26" i="2" s="1"/>
  <c r="H25" i="2"/>
  <c r="D25" i="2"/>
  <c r="G25" i="2" s="1"/>
  <c r="H24" i="2"/>
  <c r="D24" i="2"/>
  <c r="G24" i="2" s="1"/>
  <c r="H23" i="2"/>
  <c r="D23" i="2"/>
  <c r="G23" i="2" s="1"/>
  <c r="H22" i="2"/>
  <c r="D22" i="2"/>
  <c r="G22" i="2" s="1"/>
  <c r="H21" i="2"/>
  <c r="D21" i="2"/>
  <c r="G21" i="2" s="1"/>
  <c r="H9" i="2"/>
  <c r="D9" i="2"/>
  <c r="G9" i="2" s="1"/>
  <c r="H83" i="2" l="1"/>
  <c r="D83" i="2"/>
  <c r="G83" i="2" s="1"/>
  <c r="H80" i="2"/>
  <c r="D80" i="2"/>
  <c r="G80" i="2" s="1"/>
  <c r="H78" i="2"/>
  <c r="D78" i="2"/>
  <c r="G78" i="2" s="1"/>
  <c r="H68" i="2"/>
  <c r="D68" i="2"/>
  <c r="G68" i="2" s="1"/>
  <c r="E55" i="2"/>
  <c r="H55" i="2" s="1"/>
  <c r="D55" i="2"/>
  <c r="H52" i="2"/>
  <c r="D52" i="2"/>
  <c r="D54" i="2"/>
  <c r="H54" i="2"/>
  <c r="H18" i="2"/>
  <c r="D18" i="2"/>
  <c r="G18" i="2" s="1"/>
  <c r="H44" i="2"/>
  <c r="D44" i="2"/>
  <c r="G44" i="2" s="1"/>
  <c r="H17" i="2"/>
  <c r="D17" i="2"/>
  <c r="G17" i="2" s="1"/>
  <c r="H11" i="2"/>
  <c r="D11" i="2"/>
  <c r="G11" i="2" s="1"/>
  <c r="H19" i="2"/>
  <c r="D19" i="2"/>
  <c r="G19" i="2" s="1"/>
  <c r="H13" i="2"/>
  <c r="D13" i="2"/>
  <c r="G13" i="2" s="1"/>
  <c r="H20" i="2"/>
  <c r="D20" i="2"/>
  <c r="G20" i="2" s="1"/>
  <c r="H16" i="2"/>
  <c r="D16" i="2"/>
  <c r="G16" i="2" s="1"/>
  <c r="H15" i="2"/>
  <c r="D15" i="2"/>
  <c r="G15" i="2" s="1"/>
  <c r="H14" i="2"/>
  <c r="D14" i="2"/>
  <c r="G14" i="2" s="1"/>
  <c r="H12" i="2"/>
  <c r="D12" i="2"/>
  <c r="G12" i="2" s="1"/>
  <c r="H10" i="2"/>
  <c r="D10" i="2"/>
  <c r="G10" i="2" s="1"/>
  <c r="G55" i="2" l="1"/>
  <c r="G52" i="2"/>
  <c r="G54" i="2"/>
  <c r="H8" i="2"/>
  <c r="D8" i="2"/>
  <c r="G8" i="2" s="1"/>
  <c r="H7" i="2"/>
  <c r="D7" i="2"/>
  <c r="G7" i="2" s="1"/>
  <c r="H57" i="2" l="1"/>
  <c r="D57" i="2"/>
  <c r="G57" i="2" s="1"/>
  <c r="H56" i="2"/>
  <c r="D56" i="2"/>
  <c r="G56" i="2" s="1"/>
  <c r="H42" i="2"/>
  <c r="D42" i="2"/>
  <c r="G42" i="2" s="1"/>
  <c r="H49" i="2" l="1"/>
  <c r="H51" i="2"/>
  <c r="H6" i="2"/>
  <c r="H4" i="2"/>
  <c r="H84" i="2"/>
  <c r="D84" i="2"/>
  <c r="G84" i="2" s="1"/>
  <c r="H82" i="2"/>
  <c r="D82" i="2"/>
  <c r="G82" i="2" s="1"/>
  <c r="D51" i="2"/>
  <c r="D50" i="2"/>
  <c r="D49" i="2"/>
  <c r="D48" i="2"/>
  <c r="H43" i="2"/>
  <c r="D43" i="2"/>
  <c r="G43" i="2" s="1"/>
  <c r="D27" i="2"/>
  <c r="G27" i="2" s="1"/>
  <c r="D6" i="2"/>
  <c r="G6" i="2" s="1"/>
  <c r="H5" i="2"/>
  <c r="D5" i="2"/>
  <c r="G5" i="2" s="1"/>
  <c r="D4" i="2"/>
  <c r="H3" i="2"/>
  <c r="D3" i="2"/>
  <c r="G3" i="2" s="1"/>
  <c r="D2" i="2"/>
  <c r="H27" i="2" l="1"/>
  <c r="G49" i="2"/>
  <c r="G51" i="2"/>
  <c r="G4" i="2"/>
  <c r="H50" i="2"/>
  <c r="G48" i="2"/>
  <c r="H48" i="2"/>
  <c r="G2" i="2"/>
  <c r="H2" i="2"/>
  <c r="H85" i="2" l="1"/>
  <c r="H45" i="2"/>
  <c r="G45" i="2"/>
  <c r="G50" i="2"/>
  <c r="H87" i="2" l="1"/>
  <c r="G85" i="2"/>
</calcChain>
</file>

<file path=xl/sharedStrings.xml><?xml version="1.0" encoding="utf-8"?>
<sst xmlns="http://schemas.openxmlformats.org/spreadsheetml/2006/main" count="212" uniqueCount="127">
  <si>
    <t>Наименование</t>
  </si>
  <si>
    <t>цена за ед. с НДС</t>
  </si>
  <si>
    <t>цена за ед. без НДС</t>
  </si>
  <si>
    <t>кол-во</t>
  </si>
  <si>
    <t>ед. изм.</t>
  </si>
  <si>
    <t>стоимость без ндс</t>
  </si>
  <si>
    <t>стоимость с ндс</t>
  </si>
  <si>
    <t>шт.</t>
  </si>
  <si>
    <t>м</t>
  </si>
  <si>
    <t>Транспортные расходы</t>
  </si>
  <si>
    <t>Работы</t>
  </si>
  <si>
    <t>к-т</t>
  </si>
  <si>
    <t xml:space="preserve">Накладные расходы </t>
  </si>
  <si>
    <t>Всего</t>
  </si>
  <si>
    <t>Итого:</t>
  </si>
  <si>
    <t>Всего:</t>
  </si>
  <si>
    <t>Расходные материалы (разъемы, патч-корды и т.п.)</t>
  </si>
  <si>
    <t>Прокладка кабеля в лотках, трубах, стояках</t>
  </si>
  <si>
    <t>Подготовка исполнительной документации</t>
  </si>
  <si>
    <t>IP видеорегистратор до 4 IP видеокеамер TRASSIR Lanser IP-4P</t>
  </si>
  <si>
    <t>Монитор LCD 19" BenQ  BL912</t>
  </si>
  <si>
    <t>Жесткий диск 3,5" 3TB   Seagate ST3000DM001</t>
  </si>
  <si>
    <t>Видеомонитор IP домофона Bas-IP AG-04</t>
  </si>
  <si>
    <t>Комплект дистанционного радиоуправления GSN ASC-144R</t>
  </si>
  <si>
    <t>компл.</t>
  </si>
  <si>
    <t>Коммутатор  D-Link DGS-1100-08</t>
  </si>
  <si>
    <t>Источник бесперебойного питания Ippon Back Verso 600</t>
  </si>
  <si>
    <t>Источник бесперебойного питания Ippon Back Verso 800</t>
  </si>
  <si>
    <t>Панель управления CAME 009PAC</t>
  </si>
  <si>
    <t>Тумба шлагбаума с приводом и блоком управления             CAME 001G6500</t>
  </si>
  <si>
    <t>ко мпл.</t>
  </si>
  <si>
    <t>Аккумулятор  12В 7Ач</t>
  </si>
  <si>
    <t>Вызывная панель  BAS-IP AV-01 v3</t>
  </si>
  <si>
    <t>Кронштейн для вызывной панели BAS-IP BR-AV</t>
  </si>
  <si>
    <t>Стойка  вызывной панели 339х343 мм Stolz</t>
  </si>
  <si>
    <t>IP видеокамера ActivCam AC-D2123IR3</t>
  </si>
  <si>
    <t>Источник питания резервированный Резерв12/2У4.5</t>
  </si>
  <si>
    <t>Термостат с аккумулятором 12В 4.5 Ач Резерв4.5Т</t>
  </si>
  <si>
    <t>Комплект для крепления термобокса на столб</t>
  </si>
  <si>
    <t>Опора несиловая фланцевая граненая НФГ-3,0-02-Ц</t>
  </si>
  <si>
    <t>Закладной элемент для опоры ЗФ-16/4/К140-1,0-б</t>
  </si>
  <si>
    <t>Автоматический выключатель 1P 10A 230В</t>
  </si>
  <si>
    <t>Кабель силовой  ВВГнг 3х2,5</t>
  </si>
  <si>
    <t>Кабель уличный Hyperline UTP4-C5E-SOLID-OUTDOOR-40-500</t>
  </si>
  <si>
    <t>Кабель Hyperline UUTP4-C5E-S24-IN-PVC-GY-305</t>
  </si>
  <si>
    <t>Труба ПНД гладкая  40 мм</t>
  </si>
  <si>
    <t>Труба ПВХ гофрированная 20 мм</t>
  </si>
  <si>
    <t>Кабель-канал ПВХ 22х10 мм</t>
  </si>
  <si>
    <t>Стрела алюминиевая круглая CAME 009G0602</t>
  </si>
  <si>
    <t>Опора для стрелы шарнирная CAME 001G0463</t>
  </si>
  <si>
    <t>Пружина баланс. диам. 50 мм "зеленая" CAME 001G04060</t>
  </si>
  <si>
    <t>Наклейки  на стрелу 24 шт. CAME 001G0461</t>
  </si>
  <si>
    <t>Плата радиоприемника CAME 001AF43RU</t>
  </si>
  <si>
    <t>Плата аварийного электропитания CAME 002LB38</t>
  </si>
  <si>
    <t>Радиобрелок-передатчик двухкноп.  CAME 001TOP-432EE</t>
  </si>
  <si>
    <t>Лампа сигнальная CAME  001KLED24</t>
  </si>
  <si>
    <t>Кронштейн сигнальной лампы CAME 001KIAROS</t>
  </si>
  <si>
    <t>Термобокс радиопрозр. 300х150х146 мм модель 301514-45</t>
  </si>
  <si>
    <t>Фотоэлементы накладные беспроводной передатчик         CAME 001DBC01</t>
  </si>
  <si>
    <t>Монтажные материалы (металлоизделия, крепеж, клипсы для гофротрубы, стяжки, бетон, герметик и т.п.)</t>
  </si>
  <si>
    <t>Установка и подключение видеорегистратора</t>
  </si>
  <si>
    <t>Установка и подключение монитора</t>
  </si>
  <si>
    <t>Установка и подключение видеомонитора домофона</t>
  </si>
  <si>
    <t>Установка и подключение коммутатора</t>
  </si>
  <si>
    <t>Установка и подключение панели управления шлагбаумом</t>
  </si>
  <si>
    <t>Монтаж и подключение термобокса</t>
  </si>
  <si>
    <t>Кабель силовой  ВВГнг 3х1,5</t>
  </si>
  <si>
    <t>Монтаж и подключение приемника ДУ</t>
  </si>
  <si>
    <t>Монтаж и подключение вызывной панели домофона</t>
  </si>
  <si>
    <t>Монтаж и подключение видеокамеры уличной</t>
  </si>
  <si>
    <t>Монтаж кабель-канала ПВХ до 50мм</t>
  </si>
  <si>
    <t>Пуско-наладочные работы, в т.ч. программирование устройств</t>
  </si>
  <si>
    <t>Установка  и подключение источника бесперебойного питания до 1000 ВА</t>
  </si>
  <si>
    <t>Установка  и подключение источника питания  12 В DC</t>
  </si>
  <si>
    <t>Сборка и монтаж шкафа настенного до 15U</t>
  </si>
  <si>
    <t>Заливка основания для шлагбаума</t>
  </si>
  <si>
    <t>Сборка и монтаж тумбы шлагбаума 6 м и более</t>
  </si>
  <si>
    <t>Сборка и монтаж стрелы шлагбаума 6 м и более</t>
  </si>
  <si>
    <t>Установка и подключение электроники тумбы шлагбаума</t>
  </si>
  <si>
    <t>Монтаж опоры шарнирной для стрелы</t>
  </si>
  <si>
    <t>Монтаж стойки для фотоэлемента</t>
  </si>
  <si>
    <t>Монтаж и подключение фотоэлементов шлагбаума</t>
  </si>
  <si>
    <t>Монтаж и подключение сигнальной лампы шлагбаума</t>
  </si>
  <si>
    <t>Заливка основания для стойки вызывной панели</t>
  </si>
  <si>
    <t xml:space="preserve">Монтаж стойки для вызывной панели </t>
  </si>
  <si>
    <t>Заливка фундамента для опоры освещения до 3 м</t>
  </si>
  <si>
    <t>Монтаж закладного элемента для опоры до 3 м</t>
  </si>
  <si>
    <t>Организация кабельного ввода в опору освещения</t>
  </si>
  <si>
    <t>куб.м</t>
  </si>
  <si>
    <t>Обратная засыпка траншеи вручную песком или просеянным грунтом</t>
  </si>
  <si>
    <t>Обратная засыпка траншеи вручную  обычным грунтом</t>
  </si>
  <si>
    <t>Монтаж трубы ПНД до 50мм в траншее</t>
  </si>
  <si>
    <t>Монтаж трубы ПВХ до 50 мм в помещении</t>
  </si>
  <si>
    <t>Изготовление стойки 60х60 мм для фотоэлемента-передатчика</t>
  </si>
  <si>
    <t xml:space="preserve">Шкаф настенный 19"  6U  </t>
  </si>
  <si>
    <t>Рытье траншеи вручную в грунте 2 категории</t>
  </si>
  <si>
    <t>Организация ввода в здание с герметизацией</t>
  </si>
  <si>
    <t>4.10-70-23</t>
  </si>
  <si>
    <t>4.10-75-6</t>
  </si>
  <si>
    <t>4.11-12-1</t>
  </si>
  <si>
    <t>4.10-70-20</t>
  </si>
  <si>
    <t>4.10-34-5</t>
  </si>
  <si>
    <t>4.10-19-6</t>
  </si>
  <si>
    <t>4.10-118-5</t>
  </si>
  <si>
    <t>4.10-78-1</t>
  </si>
  <si>
    <t>4.37-3-2</t>
  </si>
  <si>
    <t>4.11-1-13</t>
  </si>
  <si>
    <t>4.11.-1-1</t>
  </si>
  <si>
    <t>4.10-1-10</t>
  </si>
  <si>
    <t>4.8-58-1</t>
  </si>
  <si>
    <t>4.8-144-2</t>
  </si>
  <si>
    <t>4.8-70-1</t>
  </si>
  <si>
    <t>4.11-9-1</t>
  </si>
  <si>
    <t>4.10-174-2</t>
  </si>
  <si>
    <t>4.10-173-2</t>
  </si>
  <si>
    <t>4.11-3-1</t>
  </si>
  <si>
    <t>4.8-251-9</t>
  </si>
  <si>
    <t>3.33-38-2</t>
  </si>
  <si>
    <t>4.8-218-1</t>
  </si>
  <si>
    <t>4.8-79-10</t>
  </si>
  <si>
    <t>3.34-18-1</t>
  </si>
  <si>
    <t>4.8-288-1</t>
  </si>
  <si>
    <t>4.8-280-1</t>
  </si>
  <si>
    <t>4.8-80-1</t>
  </si>
  <si>
    <t>4.8-162-1</t>
  </si>
  <si>
    <t>4.8-165-1</t>
  </si>
  <si>
    <t>4.10-72-14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</si>
</sst>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vertical="top" wrapText="1"/>
    </xf>
    <xf numFmtId="164" fontId="6" fillId="0" borderId="7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164" fontId="4" fillId="0" borderId="6" xfId="0" applyNumberFormat="1" applyFont="1" applyBorder="1"/>
    <xf numFmtId="164" fontId="4" fillId="3" borderId="4" xfId="0" applyNumberFormat="1" applyFont="1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/>
    <xf numFmtId="0" fontId="3" fillId="0" borderId="0" xfId="0" applyFont="1" applyBorder="1" applyAlignment="1">
      <alignment vertical="top"/>
    </xf>
    <xf numFmtId="0" fontId="0" fillId="2" borderId="6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0" fontId="5" fillId="0" borderId="6" xfId="0" applyFont="1" applyBorder="1" applyAlignment="1">
      <alignment vertical="top"/>
    </xf>
    <xf numFmtId="0" fontId="0" fillId="0" borderId="2" xfId="0" applyBorder="1"/>
    <xf numFmtId="0" fontId="4" fillId="0" borderId="4" xfId="0" applyFont="1" applyBorder="1" applyAlignment="1">
      <alignment horizontal="right"/>
    </xf>
    <xf numFmtId="164" fontId="4" fillId="3" borderId="6" xfId="0" applyNumberFormat="1" applyFont="1" applyFill="1" applyBorder="1"/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right"/>
    </xf>
    <xf numFmtId="0" fontId="0" fillId="0" borderId="0" xfId="0" applyFill="1" applyBorder="1"/>
    <xf numFmtId="0" fontId="4" fillId="0" borderId="0" xfId="0" applyFont="1" applyFill="1" applyBorder="1"/>
    <xf numFmtId="0" fontId="0" fillId="0" borderId="0" xfId="0" applyFill="1"/>
    <xf numFmtId="0" fontId="4" fillId="0" borderId="0" xfId="0" applyFont="1" applyFill="1" applyBorder="1" applyAlignment="1">
      <alignment horizontal="right"/>
    </xf>
    <xf numFmtId="1" fontId="7" fillId="0" borderId="6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4" borderId="6" xfId="0" applyFont="1" applyFill="1" applyBorder="1" applyAlignment="1">
      <alignment vertical="top" wrapText="1"/>
    </xf>
    <xf numFmtId="0" fontId="0" fillId="5" borderId="0" xfId="0" applyFill="1"/>
    <xf numFmtId="0" fontId="1" fillId="0" borderId="2" xfId="0" applyFont="1" applyBorder="1" applyAlignment="1">
      <alignment horizontal="right" vertical="top"/>
    </xf>
    <xf numFmtId="0" fontId="1" fillId="0" borderId="3" xfId="0" applyFont="1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zoomScale="85" zoomScaleNormal="85" workbookViewId="0">
      <selection activeCell="G70" sqref="G70"/>
    </sheetView>
  </sheetViews>
  <sheetFormatPr defaultRowHeight="15" x14ac:dyDescent="0.25"/>
  <cols>
    <col min="1" max="1" width="6.5703125" customWidth="1"/>
    <col min="2" max="2" width="57.85546875" customWidth="1"/>
    <col min="3" max="3" width="14.85546875" customWidth="1"/>
    <col min="4" max="4" width="15.5703125" customWidth="1"/>
    <col min="5" max="5" width="8.5703125" style="40" customWidth="1"/>
    <col min="6" max="6" width="7.5703125" customWidth="1"/>
    <col min="7" max="7" width="17.5703125" customWidth="1"/>
    <col min="8" max="8" width="22.28515625" customWidth="1"/>
  </cols>
  <sheetData>
    <row r="1" spans="1:9" ht="30" x14ac:dyDescent="0.25">
      <c r="A1" s="2"/>
      <c r="B1" s="3" t="s">
        <v>0</v>
      </c>
      <c r="C1" s="4" t="s">
        <v>1</v>
      </c>
      <c r="D1" s="4" t="s">
        <v>2</v>
      </c>
      <c r="E1" s="5" t="s">
        <v>3</v>
      </c>
      <c r="F1" s="6" t="s">
        <v>4</v>
      </c>
      <c r="G1" s="6" t="s">
        <v>5</v>
      </c>
      <c r="H1" s="6" t="s">
        <v>6</v>
      </c>
    </row>
    <row r="2" spans="1:9" ht="14.25" customHeight="1" x14ac:dyDescent="0.25">
      <c r="A2" s="7">
        <v>1</v>
      </c>
      <c r="B2" s="41" t="s">
        <v>19</v>
      </c>
      <c r="C2" s="9">
        <v>14540</v>
      </c>
      <c r="D2" s="9">
        <f t="shared" ref="D2:D43" si="0">ROUND(C2*(100%/118%),2)</f>
        <v>12322.03</v>
      </c>
      <c r="E2" s="34">
        <v>1</v>
      </c>
      <c r="F2" s="27" t="s">
        <v>7</v>
      </c>
      <c r="G2" s="10">
        <f t="shared" ref="G2:G43" si="1">D2*E2</f>
        <v>12322.03</v>
      </c>
      <c r="H2" s="11">
        <f t="shared" ref="H2:H43" si="2">C2*E2</f>
        <v>14540</v>
      </c>
      <c r="I2" t="s">
        <v>126</v>
      </c>
    </row>
    <row r="3" spans="1:9" x14ac:dyDescent="0.25">
      <c r="A3" s="7">
        <v>2</v>
      </c>
      <c r="B3" s="41" t="s">
        <v>21</v>
      </c>
      <c r="C3" s="10">
        <v>7090</v>
      </c>
      <c r="D3" s="10">
        <f t="shared" si="0"/>
        <v>6008.47</v>
      </c>
      <c r="E3" s="34">
        <v>1</v>
      </c>
      <c r="F3" s="28" t="s">
        <v>7</v>
      </c>
      <c r="G3" s="10">
        <f t="shared" si="1"/>
        <v>6008.47</v>
      </c>
      <c r="H3" s="11">
        <f t="shared" si="2"/>
        <v>7090</v>
      </c>
      <c r="I3" t="s">
        <v>99</v>
      </c>
    </row>
    <row r="4" spans="1:9" x14ac:dyDescent="0.25">
      <c r="A4" s="7">
        <v>3</v>
      </c>
      <c r="B4" s="8" t="s">
        <v>20</v>
      </c>
      <c r="C4" s="10">
        <v>9970</v>
      </c>
      <c r="D4" s="10">
        <f t="shared" si="0"/>
        <v>8449.15</v>
      </c>
      <c r="E4" s="34">
        <v>1</v>
      </c>
      <c r="F4" s="28" t="s">
        <v>7</v>
      </c>
      <c r="G4" s="10">
        <f t="shared" si="1"/>
        <v>8449.15</v>
      </c>
      <c r="H4" s="11">
        <f t="shared" si="2"/>
        <v>9970</v>
      </c>
      <c r="I4" t="s">
        <v>98</v>
      </c>
    </row>
    <row r="5" spans="1:9" x14ac:dyDescent="0.25">
      <c r="A5" s="7">
        <v>4</v>
      </c>
      <c r="B5" s="41" t="s">
        <v>22</v>
      </c>
      <c r="C5" s="10">
        <v>15780</v>
      </c>
      <c r="D5" s="10">
        <f t="shared" si="0"/>
        <v>13372.88</v>
      </c>
      <c r="E5" s="34">
        <v>1</v>
      </c>
      <c r="F5" s="28" t="s">
        <v>7</v>
      </c>
      <c r="G5" s="10">
        <f t="shared" si="1"/>
        <v>13372.88</v>
      </c>
      <c r="H5" s="11">
        <f t="shared" si="2"/>
        <v>15780</v>
      </c>
      <c r="I5" t="s">
        <v>97</v>
      </c>
    </row>
    <row r="6" spans="1:9" x14ac:dyDescent="0.25">
      <c r="A6" s="7">
        <v>5</v>
      </c>
      <c r="B6" s="8" t="s">
        <v>23</v>
      </c>
      <c r="C6" s="10">
        <v>3080</v>
      </c>
      <c r="D6" s="10">
        <f t="shared" si="0"/>
        <v>2610.17</v>
      </c>
      <c r="E6" s="34">
        <v>1</v>
      </c>
      <c r="F6" s="28" t="s">
        <v>24</v>
      </c>
      <c r="G6" s="10">
        <f t="shared" si="1"/>
        <v>2610.17</v>
      </c>
      <c r="H6" s="11">
        <f t="shared" si="2"/>
        <v>3080</v>
      </c>
      <c r="I6" t="s">
        <v>100</v>
      </c>
    </row>
    <row r="7" spans="1:9" x14ac:dyDescent="0.25">
      <c r="A7" s="7">
        <v>6</v>
      </c>
      <c r="B7" s="8" t="s">
        <v>25</v>
      </c>
      <c r="C7" s="10">
        <v>3300</v>
      </c>
      <c r="D7" s="10">
        <f t="shared" ref="D7" si="3">ROUND(C7*(100%/118%),2)</f>
        <v>2796.61</v>
      </c>
      <c r="E7" s="34">
        <v>2</v>
      </c>
      <c r="F7" s="28" t="s">
        <v>7</v>
      </c>
      <c r="G7" s="10">
        <f t="shared" ref="G7" si="4">D7*E7</f>
        <v>5593.22</v>
      </c>
      <c r="H7" s="11">
        <f t="shared" ref="H7" si="5">C7*E7</f>
        <v>6600</v>
      </c>
      <c r="I7" t="s">
        <v>101</v>
      </c>
    </row>
    <row r="8" spans="1:9" x14ac:dyDescent="0.25">
      <c r="A8" s="7">
        <v>7</v>
      </c>
      <c r="B8" s="8" t="s">
        <v>26</v>
      </c>
      <c r="C8" s="10">
        <v>4200</v>
      </c>
      <c r="D8" s="10">
        <f t="shared" ref="D8" si="6">ROUND(C8*(100%/118%),2)</f>
        <v>3559.32</v>
      </c>
      <c r="E8" s="34">
        <v>1</v>
      </c>
      <c r="F8" s="28" t="s">
        <v>7</v>
      </c>
      <c r="G8" s="10">
        <f t="shared" ref="G8" si="7">D8*E8</f>
        <v>3559.32</v>
      </c>
      <c r="H8" s="11">
        <f t="shared" ref="H8" si="8">C8*E8</f>
        <v>4200</v>
      </c>
      <c r="I8" t="s">
        <v>102</v>
      </c>
    </row>
    <row r="9" spans="1:9" x14ac:dyDescent="0.25">
      <c r="A9" s="7">
        <v>8</v>
      </c>
      <c r="B9" s="8" t="s">
        <v>27</v>
      </c>
      <c r="C9" s="10">
        <v>6120</v>
      </c>
      <c r="D9" s="10">
        <f t="shared" ref="D9" si="9">ROUND(C9*(100%/118%),2)</f>
        <v>5186.4399999999996</v>
      </c>
      <c r="E9" s="34">
        <v>1</v>
      </c>
      <c r="F9" s="28" t="s">
        <v>7</v>
      </c>
      <c r="G9" s="10">
        <f t="shared" ref="G9" si="10">D9*E9</f>
        <v>5186.4399999999996</v>
      </c>
      <c r="H9" s="11">
        <f t="shared" ref="H9" si="11">C9*E9</f>
        <v>6120</v>
      </c>
    </row>
    <row r="10" spans="1:9" x14ac:dyDescent="0.25">
      <c r="A10" s="7">
        <v>9</v>
      </c>
      <c r="B10" s="12" t="s">
        <v>94</v>
      </c>
      <c r="C10" s="10">
        <v>10000</v>
      </c>
      <c r="D10" s="10">
        <f t="shared" ref="D10" si="12">ROUND(C10*(100%/118%),2)</f>
        <v>8474.58</v>
      </c>
      <c r="E10" s="34">
        <v>1</v>
      </c>
      <c r="F10" s="28" t="s">
        <v>7</v>
      </c>
      <c r="G10" s="10">
        <f t="shared" ref="G10" si="13">D10*E10</f>
        <v>8474.58</v>
      </c>
      <c r="H10" s="11">
        <f t="shared" ref="H10" si="14">C10*E10</f>
        <v>10000</v>
      </c>
      <c r="I10" t="s">
        <v>103</v>
      </c>
    </row>
    <row r="11" spans="1:9" x14ac:dyDescent="0.25">
      <c r="A11" s="7">
        <v>10</v>
      </c>
      <c r="B11" s="12" t="s">
        <v>28</v>
      </c>
      <c r="C11" s="10">
        <v>1400</v>
      </c>
      <c r="D11" s="10">
        <f t="shared" ref="D11" si="15">ROUND(C11*(100%/118%),2)</f>
        <v>1186.44</v>
      </c>
      <c r="E11" s="34">
        <v>1</v>
      </c>
      <c r="F11" s="28" t="s">
        <v>7</v>
      </c>
      <c r="G11" s="10">
        <f t="shared" ref="G11" si="16">D11*E11</f>
        <v>1186.44</v>
      </c>
      <c r="H11" s="11">
        <f t="shared" ref="H11" si="17">C11*E11</f>
        <v>1400</v>
      </c>
      <c r="I11" t="s">
        <v>104</v>
      </c>
    </row>
    <row r="12" spans="1:9" ht="30" customHeight="1" x14ac:dyDescent="0.25">
      <c r="A12" s="7">
        <v>11</v>
      </c>
      <c r="B12" s="12" t="s">
        <v>29</v>
      </c>
      <c r="C12" s="10">
        <v>73000</v>
      </c>
      <c r="D12" s="10">
        <f t="shared" ref="D12:D13" si="18">ROUND(C12*(100%/118%),2)</f>
        <v>61864.41</v>
      </c>
      <c r="E12" s="34">
        <v>2</v>
      </c>
      <c r="F12" s="28" t="s">
        <v>7</v>
      </c>
      <c r="G12" s="10">
        <f t="shared" ref="G12:G13" si="19">D12*E12</f>
        <v>123728.82</v>
      </c>
      <c r="H12" s="11">
        <f t="shared" ref="H12:H13" si="20">C12*E12</f>
        <v>146000</v>
      </c>
      <c r="I12" t="s">
        <v>105</v>
      </c>
    </row>
    <row r="13" spans="1:9" ht="16.5" customHeight="1" x14ac:dyDescent="0.25">
      <c r="A13" s="7">
        <v>12</v>
      </c>
      <c r="B13" s="12" t="s">
        <v>48</v>
      </c>
      <c r="C13" s="10">
        <v>8300</v>
      </c>
      <c r="D13" s="10">
        <f t="shared" si="18"/>
        <v>7033.9</v>
      </c>
      <c r="E13" s="34">
        <v>2</v>
      </c>
      <c r="F13" s="28" t="s">
        <v>7</v>
      </c>
      <c r="G13" s="10">
        <f t="shared" si="19"/>
        <v>14067.8</v>
      </c>
      <c r="H13" s="11">
        <f t="shared" si="20"/>
        <v>16600</v>
      </c>
      <c r="I13" t="s">
        <v>106</v>
      </c>
    </row>
    <row r="14" spans="1:9" ht="16.5" customHeight="1" x14ac:dyDescent="0.25">
      <c r="A14" s="7">
        <v>13</v>
      </c>
      <c r="B14" s="12" t="s">
        <v>49</v>
      </c>
      <c r="C14" s="10">
        <v>6600</v>
      </c>
      <c r="D14" s="10">
        <f t="shared" ref="D14:D26" si="21">ROUND(C14*(100%/118%),2)</f>
        <v>5593.22</v>
      </c>
      <c r="E14" s="34">
        <v>2</v>
      </c>
      <c r="F14" s="28" t="s">
        <v>7</v>
      </c>
      <c r="G14" s="10">
        <f t="shared" ref="G14:G26" si="22">D14*E14</f>
        <v>11186.44</v>
      </c>
      <c r="H14" s="11">
        <f t="shared" ref="H14:H26" si="23">C14*E14</f>
        <v>13200</v>
      </c>
      <c r="I14" t="s">
        <v>106</v>
      </c>
    </row>
    <row r="15" spans="1:9" x14ac:dyDescent="0.25">
      <c r="A15" s="7">
        <v>14</v>
      </c>
      <c r="B15" s="12" t="s">
        <v>50</v>
      </c>
      <c r="C15" s="10">
        <v>2590</v>
      </c>
      <c r="D15" s="10">
        <f t="shared" si="21"/>
        <v>2194.92</v>
      </c>
      <c r="E15" s="34">
        <v>2</v>
      </c>
      <c r="F15" s="28" t="s">
        <v>7</v>
      </c>
      <c r="G15" s="10">
        <f t="shared" si="22"/>
        <v>4389.84</v>
      </c>
      <c r="H15" s="11">
        <f t="shared" si="23"/>
        <v>5180</v>
      </c>
      <c r="I15" t="s">
        <v>107</v>
      </c>
    </row>
    <row r="16" spans="1:9" x14ac:dyDescent="0.25">
      <c r="A16" s="7">
        <v>15</v>
      </c>
      <c r="B16" s="8" t="s">
        <v>51</v>
      </c>
      <c r="C16" s="10">
        <v>790</v>
      </c>
      <c r="D16" s="10">
        <f t="shared" si="21"/>
        <v>669.49</v>
      </c>
      <c r="E16" s="34">
        <v>2</v>
      </c>
      <c r="F16" s="28" t="s">
        <v>30</v>
      </c>
      <c r="G16" s="10">
        <f t="shared" si="22"/>
        <v>1338.98</v>
      </c>
      <c r="H16" s="11">
        <f t="shared" si="23"/>
        <v>1580</v>
      </c>
    </row>
    <row r="17" spans="1:9" x14ac:dyDescent="0.25">
      <c r="A17" s="7">
        <v>16</v>
      </c>
      <c r="B17" s="12" t="s">
        <v>52</v>
      </c>
      <c r="C17" s="10">
        <v>1400</v>
      </c>
      <c r="D17" s="10">
        <f t="shared" si="21"/>
        <v>1186.44</v>
      </c>
      <c r="E17" s="34">
        <v>2</v>
      </c>
      <c r="F17" s="28" t="s">
        <v>7</v>
      </c>
      <c r="G17" s="10">
        <f t="shared" si="22"/>
        <v>2372.88</v>
      </c>
      <c r="H17" s="11">
        <f t="shared" si="23"/>
        <v>2800</v>
      </c>
      <c r="I17" t="s">
        <v>108</v>
      </c>
    </row>
    <row r="18" spans="1:9" x14ac:dyDescent="0.25">
      <c r="A18" s="7">
        <v>17</v>
      </c>
      <c r="B18" s="8" t="s">
        <v>55</v>
      </c>
      <c r="C18" s="10">
        <v>2000</v>
      </c>
      <c r="D18" s="10">
        <f t="shared" si="21"/>
        <v>1694.92</v>
      </c>
      <c r="E18" s="34">
        <v>2</v>
      </c>
      <c r="F18" s="28" t="s">
        <v>7</v>
      </c>
      <c r="G18" s="10">
        <f t="shared" si="22"/>
        <v>3389.84</v>
      </c>
      <c r="H18" s="11">
        <f t="shared" si="23"/>
        <v>4000</v>
      </c>
      <c r="I18" t="s">
        <v>109</v>
      </c>
    </row>
    <row r="19" spans="1:9" x14ac:dyDescent="0.25">
      <c r="A19" s="7">
        <v>18</v>
      </c>
      <c r="B19" s="8" t="s">
        <v>56</v>
      </c>
      <c r="C19" s="10">
        <v>280</v>
      </c>
      <c r="D19" s="10">
        <f t="shared" ref="D19" si="24">ROUND(C19*(100%/118%),2)</f>
        <v>237.29</v>
      </c>
      <c r="E19" s="34">
        <v>2</v>
      </c>
      <c r="F19" s="28" t="s">
        <v>7</v>
      </c>
      <c r="G19" s="10">
        <f t="shared" ref="G19" si="25">D19*E19</f>
        <v>474.58</v>
      </c>
      <c r="H19" s="11">
        <f t="shared" ref="H19" si="26">C19*E19</f>
        <v>560</v>
      </c>
      <c r="I19" t="s">
        <v>110</v>
      </c>
    </row>
    <row r="20" spans="1:9" ht="30" x14ac:dyDescent="0.25">
      <c r="A20" s="7">
        <v>19</v>
      </c>
      <c r="B20" s="8" t="s">
        <v>58</v>
      </c>
      <c r="C20" s="10">
        <v>4390</v>
      </c>
      <c r="D20" s="10">
        <f t="shared" si="21"/>
        <v>3720.34</v>
      </c>
      <c r="E20" s="34">
        <v>2</v>
      </c>
      <c r="F20" s="28" t="s">
        <v>24</v>
      </c>
      <c r="G20" s="10">
        <f t="shared" si="22"/>
        <v>7440.68</v>
      </c>
      <c r="H20" s="11">
        <f t="shared" si="23"/>
        <v>8780</v>
      </c>
      <c r="I20" t="s">
        <v>109</v>
      </c>
    </row>
    <row r="21" spans="1:9" x14ac:dyDescent="0.25">
      <c r="A21" s="7">
        <v>20</v>
      </c>
      <c r="B21" s="8" t="s">
        <v>53</v>
      </c>
      <c r="C21" s="10">
        <v>3120</v>
      </c>
      <c r="D21" s="10">
        <f t="shared" si="21"/>
        <v>2644.07</v>
      </c>
      <c r="E21" s="34">
        <v>2</v>
      </c>
      <c r="F21" s="28" t="s">
        <v>7</v>
      </c>
      <c r="G21" s="10">
        <f t="shared" si="22"/>
        <v>5288.14</v>
      </c>
      <c r="H21" s="11">
        <f t="shared" si="23"/>
        <v>6240</v>
      </c>
      <c r="I21" t="s">
        <v>108</v>
      </c>
    </row>
    <row r="22" spans="1:9" x14ac:dyDescent="0.25">
      <c r="A22" s="7">
        <v>21</v>
      </c>
      <c r="B22" s="8" t="s">
        <v>31</v>
      </c>
      <c r="C22" s="10">
        <v>550</v>
      </c>
      <c r="D22" s="10">
        <f t="shared" si="21"/>
        <v>466.1</v>
      </c>
      <c r="E22" s="34">
        <v>6</v>
      </c>
      <c r="F22" s="28" t="s">
        <v>7</v>
      </c>
      <c r="G22" s="10">
        <f t="shared" si="22"/>
        <v>2796.6000000000004</v>
      </c>
      <c r="H22" s="11">
        <f t="shared" si="23"/>
        <v>3300</v>
      </c>
      <c r="I22" t="s">
        <v>111</v>
      </c>
    </row>
    <row r="23" spans="1:9" x14ac:dyDescent="0.25">
      <c r="A23" s="7">
        <v>22</v>
      </c>
      <c r="B23" s="8" t="s">
        <v>54</v>
      </c>
      <c r="C23" s="10">
        <v>1350</v>
      </c>
      <c r="D23" s="10">
        <f t="shared" si="21"/>
        <v>1144.07</v>
      </c>
      <c r="E23" s="34">
        <v>10</v>
      </c>
      <c r="F23" s="28" t="s">
        <v>7</v>
      </c>
      <c r="G23" s="10">
        <f t="shared" si="22"/>
        <v>11440.699999999999</v>
      </c>
      <c r="H23" s="11">
        <f t="shared" si="23"/>
        <v>13500</v>
      </c>
    </row>
    <row r="24" spans="1:9" x14ac:dyDescent="0.25">
      <c r="A24" s="7">
        <v>23</v>
      </c>
      <c r="B24" s="8" t="s">
        <v>32</v>
      </c>
      <c r="C24" s="10">
        <v>25200</v>
      </c>
      <c r="D24" s="10">
        <f t="shared" si="21"/>
        <v>21355.93</v>
      </c>
      <c r="E24" s="34">
        <v>3</v>
      </c>
      <c r="F24" s="28" t="s">
        <v>7</v>
      </c>
      <c r="G24" s="10">
        <f t="shared" si="22"/>
        <v>64067.79</v>
      </c>
      <c r="H24" s="11">
        <f t="shared" si="23"/>
        <v>75600</v>
      </c>
      <c r="I24" t="s">
        <v>112</v>
      </c>
    </row>
    <row r="25" spans="1:9" x14ac:dyDescent="0.25">
      <c r="A25" s="7">
        <v>24</v>
      </c>
      <c r="B25" s="8" t="s">
        <v>33</v>
      </c>
      <c r="C25" s="10">
        <v>1340</v>
      </c>
      <c r="D25" s="10">
        <f t="shared" si="21"/>
        <v>1135.5899999999999</v>
      </c>
      <c r="E25" s="34">
        <v>3</v>
      </c>
      <c r="F25" s="28" t="s">
        <v>7</v>
      </c>
      <c r="G25" s="10">
        <f t="shared" si="22"/>
        <v>3406.7699999999995</v>
      </c>
      <c r="H25" s="11">
        <f t="shared" si="23"/>
        <v>4020</v>
      </c>
      <c r="I25" t="s">
        <v>110</v>
      </c>
    </row>
    <row r="26" spans="1:9" x14ac:dyDescent="0.25">
      <c r="A26" s="7">
        <v>25</v>
      </c>
      <c r="B26" s="8" t="s">
        <v>34</v>
      </c>
      <c r="C26" s="10">
        <v>5600</v>
      </c>
      <c r="D26" s="10">
        <f t="shared" si="21"/>
        <v>4745.76</v>
      </c>
      <c r="E26" s="34">
        <v>3</v>
      </c>
      <c r="F26" s="28" t="s">
        <v>7</v>
      </c>
      <c r="G26" s="10">
        <f t="shared" si="22"/>
        <v>14237.28</v>
      </c>
      <c r="H26" s="11">
        <f t="shared" si="23"/>
        <v>16800</v>
      </c>
      <c r="I26" t="s">
        <v>106</v>
      </c>
    </row>
    <row r="27" spans="1:9" ht="17.25" customHeight="1" x14ac:dyDescent="0.25">
      <c r="A27" s="7">
        <v>26</v>
      </c>
      <c r="B27" s="8" t="s">
        <v>35</v>
      </c>
      <c r="C27" s="10">
        <v>13900</v>
      </c>
      <c r="D27" s="10">
        <f t="shared" si="0"/>
        <v>11779.66</v>
      </c>
      <c r="E27" s="34">
        <v>2</v>
      </c>
      <c r="F27" s="28" t="s">
        <v>7</v>
      </c>
      <c r="G27" s="10">
        <f t="shared" si="1"/>
        <v>23559.32</v>
      </c>
      <c r="H27" s="11">
        <f t="shared" si="2"/>
        <v>27800</v>
      </c>
      <c r="I27" s="42" t="s">
        <v>113</v>
      </c>
    </row>
    <row r="28" spans="1:9" ht="17.25" customHeight="1" x14ac:dyDescent="0.25">
      <c r="A28" s="7">
        <v>27</v>
      </c>
      <c r="B28" s="8" t="s">
        <v>36</v>
      </c>
      <c r="C28" s="10">
        <v>1460</v>
      </c>
      <c r="D28" s="10">
        <f t="shared" ref="D28:D33" si="27">ROUND(C28*(100%/118%),2)</f>
        <v>1237.29</v>
      </c>
      <c r="E28" s="34">
        <v>2</v>
      </c>
      <c r="F28" s="28" t="s">
        <v>7</v>
      </c>
      <c r="G28" s="10">
        <f t="shared" ref="G28:G33" si="28">D28*E28</f>
        <v>2474.58</v>
      </c>
      <c r="H28" s="11">
        <f t="shared" ref="H28:H33" si="29">C28*E28</f>
        <v>2920</v>
      </c>
      <c r="I28" t="s">
        <v>114</v>
      </c>
    </row>
    <row r="29" spans="1:9" ht="17.25" customHeight="1" x14ac:dyDescent="0.25">
      <c r="A29" s="7">
        <v>28</v>
      </c>
      <c r="B29" s="8" t="s">
        <v>37</v>
      </c>
      <c r="C29" s="10">
        <v>1760</v>
      </c>
      <c r="D29" s="10">
        <f t="shared" si="27"/>
        <v>1491.53</v>
      </c>
      <c r="E29" s="34">
        <v>2</v>
      </c>
      <c r="F29" s="28" t="s">
        <v>7</v>
      </c>
      <c r="G29" s="10">
        <f t="shared" si="28"/>
        <v>2983.06</v>
      </c>
      <c r="H29" s="11">
        <f t="shared" si="29"/>
        <v>3520</v>
      </c>
      <c r="I29" t="s">
        <v>115</v>
      </c>
    </row>
    <row r="30" spans="1:9" ht="17.25" customHeight="1" x14ac:dyDescent="0.25">
      <c r="A30" s="7">
        <v>29</v>
      </c>
      <c r="B30" s="8" t="s">
        <v>57</v>
      </c>
      <c r="C30" s="10">
        <v>7500</v>
      </c>
      <c r="D30" s="10">
        <f t="shared" si="27"/>
        <v>6355.93</v>
      </c>
      <c r="E30" s="34">
        <v>1</v>
      </c>
      <c r="F30" s="28" t="s">
        <v>7</v>
      </c>
      <c r="G30" s="10">
        <f t="shared" si="28"/>
        <v>6355.93</v>
      </c>
      <c r="H30" s="11">
        <f t="shared" si="29"/>
        <v>7500</v>
      </c>
      <c r="I30" t="s">
        <v>116</v>
      </c>
    </row>
    <row r="31" spans="1:9" ht="17.25" customHeight="1" x14ac:dyDescent="0.25">
      <c r="A31" s="7">
        <v>30</v>
      </c>
      <c r="B31" s="8" t="s">
        <v>38</v>
      </c>
      <c r="C31" s="10">
        <v>250</v>
      </c>
      <c r="D31" s="10">
        <f t="shared" si="27"/>
        <v>211.86</v>
      </c>
      <c r="E31" s="34">
        <v>1</v>
      </c>
      <c r="F31" s="28" t="s">
        <v>24</v>
      </c>
      <c r="G31" s="10">
        <f t="shared" si="28"/>
        <v>211.86</v>
      </c>
      <c r="H31" s="11">
        <f t="shared" si="29"/>
        <v>250</v>
      </c>
    </row>
    <row r="32" spans="1:9" ht="17.25" customHeight="1" x14ac:dyDescent="0.25">
      <c r="A32" s="7">
        <v>31</v>
      </c>
      <c r="B32" s="8" t="s">
        <v>39</v>
      </c>
      <c r="C32" s="10">
        <v>7800</v>
      </c>
      <c r="D32" s="10">
        <f t="shared" si="27"/>
        <v>6610.17</v>
      </c>
      <c r="E32" s="34">
        <v>1</v>
      </c>
      <c r="F32" s="28" t="s">
        <v>7</v>
      </c>
      <c r="G32" s="10">
        <f t="shared" si="28"/>
        <v>6610.17</v>
      </c>
      <c r="H32" s="11">
        <f t="shared" si="29"/>
        <v>7800</v>
      </c>
      <c r="I32" t="s">
        <v>117</v>
      </c>
    </row>
    <row r="33" spans="1:9" ht="17.25" customHeight="1" x14ac:dyDescent="0.25">
      <c r="A33" s="7">
        <v>32</v>
      </c>
      <c r="B33" s="8" t="s">
        <v>40</v>
      </c>
      <c r="C33" s="10">
        <v>1990</v>
      </c>
      <c r="D33" s="10">
        <f t="shared" si="27"/>
        <v>1686.44</v>
      </c>
      <c r="E33" s="34">
        <v>1</v>
      </c>
      <c r="F33" s="28" t="s">
        <v>7</v>
      </c>
      <c r="G33" s="10">
        <f t="shared" si="28"/>
        <v>1686.44</v>
      </c>
      <c r="H33" s="11">
        <f t="shared" si="29"/>
        <v>1990</v>
      </c>
    </row>
    <row r="34" spans="1:9" ht="17.25" customHeight="1" x14ac:dyDescent="0.25">
      <c r="A34" s="7">
        <v>33</v>
      </c>
      <c r="B34" s="8" t="s">
        <v>41</v>
      </c>
      <c r="C34" s="10">
        <v>125</v>
      </c>
      <c r="D34" s="10">
        <f t="shared" ref="D34:D41" si="30">ROUND(C34*(100%/118%),2)</f>
        <v>105.93</v>
      </c>
      <c r="E34" s="34">
        <v>3</v>
      </c>
      <c r="F34" s="28" t="s">
        <v>7</v>
      </c>
      <c r="G34" s="10">
        <f t="shared" ref="G34:G41" si="31">D34*E34</f>
        <v>317.79000000000002</v>
      </c>
      <c r="H34" s="11">
        <f t="shared" ref="H34:H41" si="32">C34*E34</f>
        <v>375</v>
      </c>
      <c r="I34" t="s">
        <v>118</v>
      </c>
    </row>
    <row r="35" spans="1:9" ht="17.25" customHeight="1" x14ac:dyDescent="0.25">
      <c r="A35" s="7">
        <v>34</v>
      </c>
      <c r="B35" s="8" t="s">
        <v>42</v>
      </c>
      <c r="C35" s="10">
        <v>36</v>
      </c>
      <c r="D35" s="10">
        <f t="shared" si="30"/>
        <v>30.51</v>
      </c>
      <c r="E35" s="34">
        <v>100</v>
      </c>
      <c r="F35" s="28" t="s">
        <v>8</v>
      </c>
      <c r="G35" s="10">
        <f t="shared" si="31"/>
        <v>3051</v>
      </c>
      <c r="H35" s="11">
        <f t="shared" si="32"/>
        <v>3600</v>
      </c>
      <c r="I35" t="s">
        <v>125</v>
      </c>
    </row>
    <row r="36" spans="1:9" ht="17.25" customHeight="1" x14ac:dyDescent="0.25">
      <c r="A36" s="7">
        <v>35</v>
      </c>
      <c r="B36" s="8" t="s">
        <v>66</v>
      </c>
      <c r="C36" s="10">
        <v>25</v>
      </c>
      <c r="D36" s="10">
        <f t="shared" ref="D36" si="33">ROUND(C36*(100%/118%),2)</f>
        <v>21.19</v>
      </c>
      <c r="E36" s="34">
        <v>20</v>
      </c>
      <c r="F36" s="28" t="s">
        <v>8</v>
      </c>
      <c r="G36" s="10">
        <f t="shared" ref="G36" si="34">D36*E36</f>
        <v>423.8</v>
      </c>
      <c r="H36" s="11">
        <f t="shared" ref="H36" si="35">C36*E36</f>
        <v>500</v>
      </c>
      <c r="I36" t="s">
        <v>124</v>
      </c>
    </row>
    <row r="37" spans="1:9" ht="17.25" customHeight="1" x14ac:dyDescent="0.25">
      <c r="A37" s="7">
        <v>36</v>
      </c>
      <c r="B37" s="8" t="s">
        <v>43</v>
      </c>
      <c r="C37" s="10">
        <v>30</v>
      </c>
      <c r="D37" s="10">
        <f t="shared" si="30"/>
        <v>25.42</v>
      </c>
      <c r="E37" s="34">
        <v>250</v>
      </c>
      <c r="F37" s="28" t="s">
        <v>8</v>
      </c>
      <c r="G37" s="10">
        <f t="shared" si="31"/>
        <v>6355</v>
      </c>
      <c r="H37" s="11">
        <f t="shared" si="32"/>
        <v>7500</v>
      </c>
      <c r="I37" t="s">
        <v>123</v>
      </c>
    </row>
    <row r="38" spans="1:9" ht="17.25" customHeight="1" x14ac:dyDescent="0.25">
      <c r="A38" s="7">
        <v>37</v>
      </c>
      <c r="B38" s="8" t="s">
        <v>44</v>
      </c>
      <c r="C38" s="10">
        <v>20</v>
      </c>
      <c r="D38" s="10">
        <f t="shared" si="30"/>
        <v>16.95</v>
      </c>
      <c r="E38" s="34">
        <v>200</v>
      </c>
      <c r="F38" s="28" t="s">
        <v>8</v>
      </c>
      <c r="G38" s="10">
        <f t="shared" si="31"/>
        <v>3390</v>
      </c>
      <c r="H38" s="11">
        <f t="shared" si="32"/>
        <v>4000</v>
      </c>
      <c r="I38" t="s">
        <v>119</v>
      </c>
    </row>
    <row r="39" spans="1:9" ht="17.25" customHeight="1" x14ac:dyDescent="0.25">
      <c r="A39" s="7">
        <v>38</v>
      </c>
      <c r="B39" s="8" t="s">
        <v>45</v>
      </c>
      <c r="C39" s="10">
        <v>50</v>
      </c>
      <c r="D39" s="10">
        <f t="shared" si="30"/>
        <v>42.37</v>
      </c>
      <c r="E39" s="34">
        <v>50</v>
      </c>
      <c r="F39" s="28" t="s">
        <v>8</v>
      </c>
      <c r="G39" s="10">
        <f t="shared" si="31"/>
        <v>2118.5</v>
      </c>
      <c r="H39" s="11">
        <f t="shared" si="32"/>
        <v>2500</v>
      </c>
      <c r="I39" t="s">
        <v>120</v>
      </c>
    </row>
    <row r="40" spans="1:9" ht="17.25" customHeight="1" x14ac:dyDescent="0.25">
      <c r="A40" s="7">
        <v>39</v>
      </c>
      <c r="B40" s="8" t="s">
        <v>46</v>
      </c>
      <c r="C40" s="10">
        <v>10</v>
      </c>
      <c r="D40" s="10">
        <f t="shared" si="30"/>
        <v>8.4700000000000006</v>
      </c>
      <c r="E40" s="34">
        <v>200</v>
      </c>
      <c r="F40" s="28" t="s">
        <v>8</v>
      </c>
      <c r="G40" s="10">
        <f t="shared" si="31"/>
        <v>1694.0000000000002</v>
      </c>
      <c r="H40" s="11">
        <f t="shared" si="32"/>
        <v>2000</v>
      </c>
      <c r="I40" s="42" t="s">
        <v>121</v>
      </c>
    </row>
    <row r="41" spans="1:9" ht="17.25" customHeight="1" x14ac:dyDescent="0.25">
      <c r="A41" s="7">
        <v>40</v>
      </c>
      <c r="B41" s="8" t="s">
        <v>47</v>
      </c>
      <c r="C41" s="10">
        <v>30</v>
      </c>
      <c r="D41" s="10">
        <f t="shared" si="30"/>
        <v>25.42</v>
      </c>
      <c r="E41" s="34">
        <v>10</v>
      </c>
      <c r="F41" s="28" t="s">
        <v>8</v>
      </c>
      <c r="G41" s="10">
        <f t="shared" si="31"/>
        <v>254.20000000000002</v>
      </c>
      <c r="H41" s="11">
        <f t="shared" si="32"/>
        <v>300</v>
      </c>
      <c r="I41" t="s">
        <v>122</v>
      </c>
    </row>
    <row r="42" spans="1:9" x14ac:dyDescent="0.25">
      <c r="A42" s="7">
        <v>41</v>
      </c>
      <c r="B42" s="8" t="s">
        <v>16</v>
      </c>
      <c r="C42" s="10">
        <v>42000</v>
      </c>
      <c r="D42" s="10">
        <f t="shared" ref="D42" si="36">ROUND(C42*(100%/118%),2)</f>
        <v>35593.22</v>
      </c>
      <c r="E42" s="34">
        <v>1</v>
      </c>
      <c r="F42" s="28" t="s">
        <v>11</v>
      </c>
      <c r="G42" s="10">
        <f t="shared" ref="G42" si="37">D42*E42</f>
        <v>35593.22</v>
      </c>
      <c r="H42" s="11">
        <f t="shared" ref="H42" si="38">C42*E42</f>
        <v>42000</v>
      </c>
    </row>
    <row r="43" spans="1:9" ht="30" x14ac:dyDescent="0.25">
      <c r="A43" s="7">
        <v>42</v>
      </c>
      <c r="B43" s="8" t="s">
        <v>59</v>
      </c>
      <c r="C43" s="10">
        <v>36800</v>
      </c>
      <c r="D43" s="10">
        <f t="shared" si="0"/>
        <v>31186.44</v>
      </c>
      <c r="E43" s="34">
        <v>1</v>
      </c>
      <c r="F43" s="28" t="s">
        <v>11</v>
      </c>
      <c r="G43" s="10">
        <f t="shared" si="1"/>
        <v>31186.44</v>
      </c>
      <c r="H43" s="11">
        <f t="shared" si="2"/>
        <v>36800</v>
      </c>
    </row>
    <row r="44" spans="1:9" x14ac:dyDescent="0.25">
      <c r="A44" s="7">
        <v>43</v>
      </c>
      <c r="B44" s="8" t="s">
        <v>9</v>
      </c>
      <c r="C44" s="10">
        <v>38200</v>
      </c>
      <c r="D44" s="10">
        <f t="shared" ref="D44" si="39">ROUND(C44*(100%/118%),2)</f>
        <v>32372.880000000001</v>
      </c>
      <c r="E44" s="34">
        <v>1</v>
      </c>
      <c r="F44" s="28" t="s">
        <v>11</v>
      </c>
      <c r="G44" s="10">
        <f t="shared" ref="G44" si="40">D44*E44</f>
        <v>32372.880000000001</v>
      </c>
      <c r="H44" s="11">
        <f t="shared" ref="H44" si="41">C44*E44</f>
        <v>38200</v>
      </c>
    </row>
    <row r="45" spans="1:9" x14ac:dyDescent="0.25">
      <c r="A45" s="1"/>
      <c r="B45" s="13"/>
      <c r="D45" s="43" t="s">
        <v>15</v>
      </c>
      <c r="E45" s="44"/>
      <c r="F45" s="45"/>
      <c r="G45" s="14">
        <f>SUM(G2:G44)</f>
        <v>497028.03000000009</v>
      </c>
      <c r="H45" s="15">
        <f>SUM(H2:H44)</f>
        <v>586495</v>
      </c>
    </row>
    <row r="46" spans="1:9" x14ac:dyDescent="0.25">
      <c r="A46" s="16"/>
      <c r="B46" s="19"/>
      <c r="C46" s="17"/>
      <c r="E46" s="35"/>
    </row>
    <row r="47" spans="1:9" ht="30" x14ac:dyDescent="0.25">
      <c r="A47" s="20"/>
      <c r="B47" s="21" t="s">
        <v>10</v>
      </c>
      <c r="C47" s="4" t="s">
        <v>1</v>
      </c>
      <c r="D47" s="4" t="s">
        <v>2</v>
      </c>
      <c r="E47" s="5" t="s">
        <v>3</v>
      </c>
      <c r="F47" s="6" t="s">
        <v>4</v>
      </c>
      <c r="G47" s="6" t="s">
        <v>5</v>
      </c>
      <c r="H47" s="6" t="s">
        <v>6</v>
      </c>
    </row>
    <row r="48" spans="1:9" x14ac:dyDescent="0.25">
      <c r="A48" s="22">
        <v>1</v>
      </c>
      <c r="B48" s="8" t="s">
        <v>60</v>
      </c>
      <c r="C48" s="10">
        <v>1500</v>
      </c>
      <c r="D48" s="10">
        <f t="shared" ref="D48:D84" si="42">ROUND(C48*(100%/118%),2)</f>
        <v>1271.19</v>
      </c>
      <c r="E48" s="34">
        <v>1</v>
      </c>
      <c r="F48" s="28" t="s">
        <v>7</v>
      </c>
      <c r="G48" s="10">
        <f t="shared" ref="G48:G84" si="43">D48*E48</f>
        <v>1271.19</v>
      </c>
      <c r="H48" s="11">
        <f t="shared" ref="H48:H84" si="44">C48*E48</f>
        <v>1500</v>
      </c>
    </row>
    <row r="49" spans="1:8" x14ac:dyDescent="0.25">
      <c r="A49" s="22">
        <v>2</v>
      </c>
      <c r="B49" s="8" t="s">
        <v>61</v>
      </c>
      <c r="C49" s="10">
        <v>400</v>
      </c>
      <c r="D49" s="10">
        <f t="shared" si="42"/>
        <v>338.98</v>
      </c>
      <c r="E49" s="34">
        <v>1</v>
      </c>
      <c r="F49" s="28" t="s">
        <v>7</v>
      </c>
      <c r="G49" s="10">
        <f t="shared" si="43"/>
        <v>338.98</v>
      </c>
      <c r="H49" s="11">
        <f t="shared" si="44"/>
        <v>400</v>
      </c>
    </row>
    <row r="50" spans="1:8" ht="15.75" customHeight="1" x14ac:dyDescent="0.25">
      <c r="A50" s="22">
        <v>3</v>
      </c>
      <c r="B50" s="8" t="s">
        <v>62</v>
      </c>
      <c r="C50" s="10">
        <v>3500</v>
      </c>
      <c r="D50" s="10">
        <f>ROUND(C50*(100%/118%),2)</f>
        <v>2966.1</v>
      </c>
      <c r="E50" s="34">
        <v>1</v>
      </c>
      <c r="F50" s="28" t="s">
        <v>7</v>
      </c>
      <c r="G50" s="10">
        <f>D50*E50</f>
        <v>2966.1</v>
      </c>
      <c r="H50" s="11">
        <f>C50*E50</f>
        <v>3500</v>
      </c>
    </row>
    <row r="51" spans="1:8" x14ac:dyDescent="0.25">
      <c r="A51" s="22">
        <v>4</v>
      </c>
      <c r="B51" s="8" t="s">
        <v>63</v>
      </c>
      <c r="C51" s="10">
        <v>800</v>
      </c>
      <c r="D51" s="10">
        <f t="shared" si="42"/>
        <v>677.97</v>
      </c>
      <c r="E51" s="34">
        <v>2</v>
      </c>
      <c r="F51" s="28" t="s">
        <v>7</v>
      </c>
      <c r="G51" s="10">
        <f t="shared" si="43"/>
        <v>1355.94</v>
      </c>
      <c r="H51" s="11">
        <f t="shared" si="44"/>
        <v>1600</v>
      </c>
    </row>
    <row r="52" spans="1:8" ht="30" x14ac:dyDescent="0.25">
      <c r="A52" s="22">
        <v>5</v>
      </c>
      <c r="B52" s="8" t="s">
        <v>72</v>
      </c>
      <c r="C52" s="10">
        <v>1000</v>
      </c>
      <c r="D52" s="10">
        <f t="shared" ref="D52" si="45">ROUND(C52*(100%/118%),2)</f>
        <v>847.46</v>
      </c>
      <c r="E52" s="34">
        <v>2</v>
      </c>
      <c r="F52" s="28" t="s">
        <v>7</v>
      </c>
      <c r="G52" s="10">
        <f t="shared" ref="G52" si="46">D52*E52</f>
        <v>1694.92</v>
      </c>
      <c r="H52" s="11">
        <f t="shared" ref="H52" si="47">C52*E52</f>
        <v>2000</v>
      </c>
    </row>
    <row r="53" spans="1:8" x14ac:dyDescent="0.25">
      <c r="A53" s="22">
        <v>6</v>
      </c>
      <c r="B53" s="8" t="s">
        <v>73</v>
      </c>
      <c r="C53" s="10">
        <v>500</v>
      </c>
      <c r="D53" s="10">
        <f t="shared" ref="D53" si="48">ROUND(C53*(100%/118%),2)</f>
        <v>423.73</v>
      </c>
      <c r="E53" s="34">
        <v>2</v>
      </c>
      <c r="F53" s="28" t="s">
        <v>7</v>
      </c>
      <c r="G53" s="10">
        <f t="shared" ref="G53" si="49">D53*E53</f>
        <v>847.46</v>
      </c>
      <c r="H53" s="11">
        <f t="shared" ref="H53" si="50">C53*E53</f>
        <v>1000</v>
      </c>
    </row>
    <row r="54" spans="1:8" ht="17.25" customHeight="1" x14ac:dyDescent="0.25">
      <c r="A54" s="22">
        <v>7</v>
      </c>
      <c r="B54" s="8" t="s">
        <v>74</v>
      </c>
      <c r="C54" s="10">
        <v>3100</v>
      </c>
      <c r="D54" s="10">
        <f t="shared" si="42"/>
        <v>2627.12</v>
      </c>
      <c r="E54" s="34">
        <v>1</v>
      </c>
      <c r="F54" s="28" t="s">
        <v>7</v>
      </c>
      <c r="G54" s="10">
        <f t="shared" si="43"/>
        <v>2627.12</v>
      </c>
      <c r="H54" s="11">
        <f t="shared" si="44"/>
        <v>3100</v>
      </c>
    </row>
    <row r="55" spans="1:8" x14ac:dyDescent="0.25">
      <c r="A55" s="22">
        <v>8</v>
      </c>
      <c r="B55" s="8" t="s">
        <v>64</v>
      </c>
      <c r="C55" s="10">
        <v>2900</v>
      </c>
      <c r="D55" s="10">
        <f>ROUND(C55*(100%/118%),2)</f>
        <v>2457.63</v>
      </c>
      <c r="E55" s="34">
        <f>E10</f>
        <v>1</v>
      </c>
      <c r="F55" s="28" t="s">
        <v>7</v>
      </c>
      <c r="G55" s="10">
        <f>D55*E55</f>
        <v>2457.63</v>
      </c>
      <c r="H55" s="11">
        <f>C55*E55</f>
        <v>2900</v>
      </c>
    </row>
    <row r="56" spans="1:8" x14ac:dyDescent="0.25">
      <c r="A56" s="22">
        <v>9</v>
      </c>
      <c r="B56" s="8" t="s">
        <v>65</v>
      </c>
      <c r="C56" s="10">
        <v>1300</v>
      </c>
      <c r="D56" s="10">
        <f t="shared" ref="D56" si="51">ROUND(C56*(100%/118%),2)</f>
        <v>1101.69</v>
      </c>
      <c r="E56" s="34">
        <v>1</v>
      </c>
      <c r="F56" s="28" t="s">
        <v>7</v>
      </c>
      <c r="G56" s="10">
        <f t="shared" ref="G56" si="52">D56*E56</f>
        <v>1101.69</v>
      </c>
      <c r="H56" s="11">
        <f t="shared" ref="H56" si="53">C56*E56</f>
        <v>1300</v>
      </c>
    </row>
    <row r="57" spans="1:8" x14ac:dyDescent="0.25">
      <c r="A57" s="22">
        <v>10</v>
      </c>
      <c r="B57" s="8" t="s">
        <v>67</v>
      </c>
      <c r="C57" s="10">
        <v>1200</v>
      </c>
      <c r="D57" s="10">
        <f t="shared" ref="D57" si="54">ROUND(C57*(100%/118%),2)</f>
        <v>1016.95</v>
      </c>
      <c r="E57" s="34">
        <v>1</v>
      </c>
      <c r="F57" s="28" t="s">
        <v>7</v>
      </c>
      <c r="G57" s="10">
        <f t="shared" ref="G57" si="55">D57*E57</f>
        <v>1016.95</v>
      </c>
      <c r="H57" s="11">
        <f t="shared" ref="H57" si="56">C57*E57</f>
        <v>1200</v>
      </c>
    </row>
    <row r="58" spans="1:8" ht="30" x14ac:dyDescent="0.25">
      <c r="A58" s="22">
        <v>11</v>
      </c>
      <c r="B58" s="8" t="s">
        <v>93</v>
      </c>
      <c r="C58" s="10">
        <v>15900</v>
      </c>
      <c r="D58" s="10">
        <f t="shared" ref="D58" si="57">ROUND(C58*(100%/118%),2)</f>
        <v>13474.58</v>
      </c>
      <c r="E58" s="34">
        <v>2</v>
      </c>
      <c r="F58" s="28" t="s">
        <v>7</v>
      </c>
      <c r="G58" s="10">
        <f t="shared" ref="G58" si="58">D58*E58</f>
        <v>26949.16</v>
      </c>
      <c r="H58" s="11">
        <f t="shared" ref="H58" si="59">C58*E58</f>
        <v>31800</v>
      </c>
    </row>
    <row r="59" spans="1:8" x14ac:dyDescent="0.25">
      <c r="A59" s="22">
        <v>12</v>
      </c>
      <c r="B59" s="8" t="s">
        <v>75</v>
      </c>
      <c r="C59" s="10">
        <v>8600</v>
      </c>
      <c r="D59" s="10">
        <f t="shared" ref="D59:D67" si="60">ROUND(C59*(100%/118%),2)</f>
        <v>7288.14</v>
      </c>
      <c r="E59" s="34">
        <v>2</v>
      </c>
      <c r="F59" s="28" t="s">
        <v>7</v>
      </c>
      <c r="G59" s="10">
        <f t="shared" ref="G59:G67" si="61">D59*E59</f>
        <v>14576.28</v>
      </c>
      <c r="H59" s="11">
        <f t="shared" ref="H59:H67" si="62">C59*E59</f>
        <v>17200</v>
      </c>
    </row>
    <row r="60" spans="1:8" x14ac:dyDescent="0.25">
      <c r="A60" s="22">
        <v>13</v>
      </c>
      <c r="B60" s="8" t="s">
        <v>76</v>
      </c>
      <c r="C60" s="10">
        <v>5600</v>
      </c>
      <c r="D60" s="10">
        <f t="shared" si="60"/>
        <v>4745.76</v>
      </c>
      <c r="E60" s="34">
        <v>2</v>
      </c>
      <c r="F60" s="28" t="s">
        <v>7</v>
      </c>
      <c r="G60" s="10">
        <f t="shared" si="61"/>
        <v>9491.52</v>
      </c>
      <c r="H60" s="11">
        <f t="shared" si="62"/>
        <v>11200</v>
      </c>
    </row>
    <row r="61" spans="1:8" x14ac:dyDescent="0.25">
      <c r="A61" s="22">
        <v>14</v>
      </c>
      <c r="B61" s="8" t="s">
        <v>78</v>
      </c>
      <c r="C61" s="10">
        <v>2600</v>
      </c>
      <c r="D61" s="10">
        <f t="shared" ref="D61" si="63">ROUND(C61*(100%/118%),2)</f>
        <v>2203.39</v>
      </c>
      <c r="E61" s="34">
        <v>2</v>
      </c>
      <c r="F61" s="28" t="s">
        <v>24</v>
      </c>
      <c r="G61" s="10">
        <f t="shared" ref="G61" si="64">D61*E61</f>
        <v>4406.78</v>
      </c>
      <c r="H61" s="11">
        <f t="shared" ref="H61" si="65">C61*E61</f>
        <v>5200</v>
      </c>
    </row>
    <row r="62" spans="1:8" x14ac:dyDescent="0.25">
      <c r="A62" s="22">
        <v>15</v>
      </c>
      <c r="B62" s="8" t="s">
        <v>77</v>
      </c>
      <c r="C62" s="10">
        <v>2700</v>
      </c>
      <c r="D62" s="10">
        <f t="shared" si="60"/>
        <v>2288.14</v>
      </c>
      <c r="E62" s="34">
        <v>2</v>
      </c>
      <c r="F62" s="28" t="s">
        <v>7</v>
      </c>
      <c r="G62" s="10">
        <f t="shared" si="61"/>
        <v>4576.28</v>
      </c>
      <c r="H62" s="11">
        <f t="shared" si="62"/>
        <v>5400</v>
      </c>
    </row>
    <row r="63" spans="1:8" x14ac:dyDescent="0.25">
      <c r="A63" s="22">
        <v>16</v>
      </c>
      <c r="B63" s="8" t="s">
        <v>79</v>
      </c>
      <c r="C63" s="10">
        <v>1900</v>
      </c>
      <c r="D63" s="10">
        <f t="shared" si="60"/>
        <v>1610.17</v>
      </c>
      <c r="E63" s="34">
        <v>2</v>
      </c>
      <c r="F63" s="28" t="s">
        <v>7</v>
      </c>
      <c r="G63" s="10">
        <f t="shared" si="61"/>
        <v>3220.34</v>
      </c>
      <c r="H63" s="11">
        <f t="shared" si="62"/>
        <v>3800</v>
      </c>
    </row>
    <row r="64" spans="1:8" x14ac:dyDescent="0.25">
      <c r="A64" s="22">
        <v>17</v>
      </c>
      <c r="B64" s="8" t="s">
        <v>80</v>
      </c>
      <c r="C64" s="10">
        <v>1300</v>
      </c>
      <c r="D64" s="10">
        <f t="shared" si="60"/>
        <v>1101.69</v>
      </c>
      <c r="E64" s="34">
        <v>2</v>
      </c>
      <c r="F64" s="28" t="s">
        <v>7</v>
      </c>
      <c r="G64" s="10">
        <f t="shared" si="61"/>
        <v>2203.38</v>
      </c>
      <c r="H64" s="11">
        <f t="shared" si="62"/>
        <v>2600</v>
      </c>
    </row>
    <row r="65" spans="1:8" x14ac:dyDescent="0.25">
      <c r="A65" s="22">
        <v>18</v>
      </c>
      <c r="B65" s="8" t="s">
        <v>81</v>
      </c>
      <c r="C65" s="10">
        <v>950</v>
      </c>
      <c r="D65" s="10">
        <f t="shared" si="60"/>
        <v>805.08</v>
      </c>
      <c r="E65" s="34">
        <v>2</v>
      </c>
      <c r="F65" s="28" t="s">
        <v>24</v>
      </c>
      <c r="G65" s="10">
        <f t="shared" si="61"/>
        <v>1610.16</v>
      </c>
      <c r="H65" s="11">
        <f t="shared" si="62"/>
        <v>1900</v>
      </c>
    </row>
    <row r="66" spans="1:8" x14ac:dyDescent="0.25">
      <c r="A66" s="22">
        <v>19</v>
      </c>
      <c r="B66" s="8" t="s">
        <v>82</v>
      </c>
      <c r="C66" s="10">
        <v>600</v>
      </c>
      <c r="D66" s="10">
        <f t="shared" si="60"/>
        <v>508.47</v>
      </c>
      <c r="E66" s="34">
        <v>2</v>
      </c>
      <c r="F66" s="28" t="s">
        <v>7</v>
      </c>
      <c r="G66" s="10">
        <f t="shared" si="61"/>
        <v>1016.94</v>
      </c>
      <c r="H66" s="11">
        <f t="shared" si="62"/>
        <v>1200</v>
      </c>
    </row>
    <row r="67" spans="1:8" x14ac:dyDescent="0.25">
      <c r="A67" s="22">
        <v>20</v>
      </c>
      <c r="B67" s="8" t="s">
        <v>83</v>
      </c>
      <c r="C67" s="10">
        <v>6100</v>
      </c>
      <c r="D67" s="10">
        <f t="shared" si="60"/>
        <v>5169.49</v>
      </c>
      <c r="E67" s="34">
        <v>3</v>
      </c>
      <c r="F67" s="28" t="s">
        <v>7</v>
      </c>
      <c r="G67" s="10">
        <f t="shared" si="61"/>
        <v>15508.47</v>
      </c>
      <c r="H67" s="11">
        <f t="shared" si="62"/>
        <v>18300</v>
      </c>
    </row>
    <row r="68" spans="1:8" x14ac:dyDescent="0.25">
      <c r="A68" s="22">
        <v>21</v>
      </c>
      <c r="B68" s="8" t="s">
        <v>84</v>
      </c>
      <c r="C68" s="10">
        <v>1900</v>
      </c>
      <c r="D68" s="10">
        <f t="shared" ref="D68:D73" si="66">ROUND(C68*(100%/118%),2)</f>
        <v>1610.17</v>
      </c>
      <c r="E68" s="34">
        <v>3</v>
      </c>
      <c r="F68" s="28" t="s">
        <v>7</v>
      </c>
      <c r="G68" s="10">
        <f t="shared" ref="G68:G73" si="67">D68*E68</f>
        <v>4830.51</v>
      </c>
      <c r="H68" s="11">
        <f t="shared" ref="H68:H73" si="68">C68*E68</f>
        <v>5700</v>
      </c>
    </row>
    <row r="69" spans="1:8" x14ac:dyDescent="0.25">
      <c r="A69" s="22">
        <v>22</v>
      </c>
      <c r="B69" s="8" t="s">
        <v>68</v>
      </c>
      <c r="C69" s="10">
        <v>2500</v>
      </c>
      <c r="D69" s="10">
        <f t="shared" si="66"/>
        <v>2118.64</v>
      </c>
      <c r="E69" s="34">
        <v>3</v>
      </c>
      <c r="F69" s="28" t="s">
        <v>7</v>
      </c>
      <c r="G69" s="10">
        <f t="shared" si="67"/>
        <v>6355.92</v>
      </c>
      <c r="H69" s="11">
        <f t="shared" si="68"/>
        <v>7500</v>
      </c>
    </row>
    <row r="70" spans="1:8" x14ac:dyDescent="0.25">
      <c r="A70" s="22">
        <v>23</v>
      </c>
      <c r="B70" s="8" t="s">
        <v>85</v>
      </c>
      <c r="C70" s="10">
        <v>5600</v>
      </c>
      <c r="D70" s="10">
        <f t="shared" si="66"/>
        <v>4745.76</v>
      </c>
      <c r="E70" s="34">
        <v>1</v>
      </c>
      <c r="F70" s="28" t="s">
        <v>7</v>
      </c>
      <c r="G70" s="10">
        <f t="shared" si="67"/>
        <v>4745.76</v>
      </c>
      <c r="H70" s="11">
        <f t="shared" si="68"/>
        <v>5600</v>
      </c>
    </row>
    <row r="71" spans="1:8" x14ac:dyDescent="0.25">
      <c r="A71" s="22">
        <v>24</v>
      </c>
      <c r="B71" s="8" t="s">
        <v>86</v>
      </c>
      <c r="C71" s="10">
        <v>3700</v>
      </c>
      <c r="D71" s="10">
        <f t="shared" ref="D71:D72" si="69">ROUND(C71*(100%/118%),2)</f>
        <v>3135.59</v>
      </c>
      <c r="E71" s="34">
        <v>1</v>
      </c>
      <c r="F71" s="28" t="s">
        <v>7</v>
      </c>
      <c r="G71" s="10">
        <f t="shared" ref="G71:G72" si="70">D71*E71</f>
        <v>3135.59</v>
      </c>
      <c r="H71" s="11">
        <f t="shared" ref="H71:H72" si="71">C71*E71</f>
        <v>3700</v>
      </c>
    </row>
    <row r="72" spans="1:8" x14ac:dyDescent="0.25">
      <c r="A72" s="22">
        <v>25</v>
      </c>
      <c r="B72" s="8" t="s">
        <v>87</v>
      </c>
      <c r="C72" s="10">
        <v>2600</v>
      </c>
      <c r="D72" s="10">
        <f t="shared" si="69"/>
        <v>2203.39</v>
      </c>
      <c r="E72" s="34">
        <v>1</v>
      </c>
      <c r="F72" s="28" t="s">
        <v>7</v>
      </c>
      <c r="G72" s="10">
        <f t="shared" si="70"/>
        <v>2203.39</v>
      </c>
      <c r="H72" s="11">
        <f t="shared" si="71"/>
        <v>2600</v>
      </c>
    </row>
    <row r="73" spans="1:8" x14ac:dyDescent="0.25">
      <c r="A73" s="22">
        <v>26</v>
      </c>
      <c r="B73" s="8" t="s">
        <v>69</v>
      </c>
      <c r="C73" s="10">
        <v>3000</v>
      </c>
      <c r="D73" s="10">
        <f t="shared" si="66"/>
        <v>2542.37</v>
      </c>
      <c r="E73" s="34">
        <v>2</v>
      </c>
      <c r="F73" s="28" t="s">
        <v>7</v>
      </c>
      <c r="G73" s="10">
        <f t="shared" si="67"/>
        <v>5084.74</v>
      </c>
      <c r="H73" s="11">
        <f t="shared" si="68"/>
        <v>6000</v>
      </c>
    </row>
    <row r="74" spans="1:8" x14ac:dyDescent="0.25">
      <c r="A74" s="22">
        <v>27</v>
      </c>
      <c r="B74" s="8" t="s">
        <v>95</v>
      </c>
      <c r="C74" s="10">
        <v>1000</v>
      </c>
      <c r="D74" s="10">
        <f t="shared" ref="D74:D77" si="72">ROUND(C74*(100%/118%),2)</f>
        <v>847.46</v>
      </c>
      <c r="E74" s="34">
        <v>20</v>
      </c>
      <c r="F74" s="28" t="s">
        <v>88</v>
      </c>
      <c r="G74" s="10">
        <f t="shared" ref="G74:G77" si="73">D74*E74</f>
        <v>16949.2</v>
      </c>
      <c r="H74" s="11">
        <f t="shared" ref="H74:H77" si="74">C74*E74</f>
        <v>20000</v>
      </c>
    </row>
    <row r="75" spans="1:8" ht="31.5" customHeight="1" x14ac:dyDescent="0.25">
      <c r="A75" s="22">
        <v>28</v>
      </c>
      <c r="B75" s="8" t="s">
        <v>89</v>
      </c>
      <c r="C75" s="10">
        <v>350</v>
      </c>
      <c r="D75" s="10">
        <f t="shared" si="72"/>
        <v>296.61</v>
      </c>
      <c r="E75" s="34">
        <v>4</v>
      </c>
      <c r="F75" s="28" t="s">
        <v>88</v>
      </c>
      <c r="G75" s="10">
        <f t="shared" si="73"/>
        <v>1186.44</v>
      </c>
      <c r="H75" s="11">
        <f t="shared" si="74"/>
        <v>1400</v>
      </c>
    </row>
    <row r="76" spans="1:8" x14ac:dyDescent="0.25">
      <c r="A76" s="22">
        <v>29</v>
      </c>
      <c r="B76" s="8" t="s">
        <v>90</v>
      </c>
      <c r="C76" s="10">
        <v>350</v>
      </c>
      <c r="D76" s="10">
        <f t="shared" si="72"/>
        <v>296.61</v>
      </c>
      <c r="E76" s="34">
        <v>16</v>
      </c>
      <c r="F76" s="28" t="s">
        <v>88</v>
      </c>
      <c r="G76" s="10">
        <f t="shared" si="73"/>
        <v>4745.76</v>
      </c>
      <c r="H76" s="11">
        <f t="shared" si="74"/>
        <v>5600</v>
      </c>
    </row>
    <row r="77" spans="1:8" x14ac:dyDescent="0.25">
      <c r="A77" s="22">
        <v>30</v>
      </c>
      <c r="B77" s="8" t="s">
        <v>91</v>
      </c>
      <c r="C77" s="10">
        <v>200</v>
      </c>
      <c r="D77" s="10">
        <f t="shared" si="72"/>
        <v>169.49</v>
      </c>
      <c r="E77" s="34">
        <v>50</v>
      </c>
      <c r="F77" s="28" t="s">
        <v>8</v>
      </c>
      <c r="G77" s="10">
        <f t="shared" si="73"/>
        <v>8474.5</v>
      </c>
      <c r="H77" s="11">
        <f t="shared" si="74"/>
        <v>10000</v>
      </c>
    </row>
    <row r="78" spans="1:8" x14ac:dyDescent="0.25">
      <c r="A78" s="22">
        <v>31</v>
      </c>
      <c r="B78" s="8" t="s">
        <v>92</v>
      </c>
      <c r="C78" s="10">
        <v>90</v>
      </c>
      <c r="D78" s="10">
        <f t="shared" ref="D78" si="75">ROUND(C78*(100%/118%),2)</f>
        <v>76.27</v>
      </c>
      <c r="E78" s="34">
        <v>200</v>
      </c>
      <c r="F78" s="28" t="s">
        <v>8</v>
      </c>
      <c r="G78" s="10">
        <f t="shared" ref="G78" si="76">D78*E78</f>
        <v>15254</v>
      </c>
      <c r="H78" s="11">
        <f t="shared" ref="H78" si="77">C78*E78</f>
        <v>18000</v>
      </c>
    </row>
    <row r="79" spans="1:8" x14ac:dyDescent="0.25">
      <c r="A79" s="22">
        <v>32</v>
      </c>
      <c r="B79" s="8" t="s">
        <v>70</v>
      </c>
      <c r="C79" s="10">
        <v>100</v>
      </c>
      <c r="D79" s="10">
        <f t="shared" ref="D79" si="78">ROUND(C79*(100%/118%),2)</f>
        <v>84.75</v>
      </c>
      <c r="E79" s="34">
        <v>10</v>
      </c>
      <c r="F79" s="28" t="s">
        <v>8</v>
      </c>
      <c r="G79" s="10">
        <f t="shared" ref="G79" si="79">D79*E79</f>
        <v>847.5</v>
      </c>
      <c r="H79" s="11">
        <f t="shared" ref="H79" si="80">C79*E79</f>
        <v>1000</v>
      </c>
    </row>
    <row r="80" spans="1:8" x14ac:dyDescent="0.25">
      <c r="A80" s="22">
        <v>33</v>
      </c>
      <c r="B80" s="8" t="s">
        <v>17</v>
      </c>
      <c r="C80" s="10">
        <v>70</v>
      </c>
      <c r="D80" s="10">
        <f t="shared" ref="D80:D81" si="81">ROUND(C80*(100%/118%),2)</f>
        <v>59.32</v>
      </c>
      <c r="E80" s="34">
        <f>E35+E36+E37+E38</f>
        <v>570</v>
      </c>
      <c r="F80" s="28" t="s">
        <v>8</v>
      </c>
      <c r="G80" s="10">
        <f t="shared" ref="G80:G81" si="82">D80*E80</f>
        <v>33812.400000000001</v>
      </c>
      <c r="H80" s="11">
        <f t="shared" ref="H80:H81" si="83">C80*E80</f>
        <v>39900</v>
      </c>
    </row>
    <row r="81" spans="1:8" x14ac:dyDescent="0.25">
      <c r="A81" s="22">
        <v>34</v>
      </c>
      <c r="B81" s="8" t="s">
        <v>96</v>
      </c>
      <c r="C81" s="10">
        <v>23400</v>
      </c>
      <c r="D81" s="10">
        <f t="shared" si="81"/>
        <v>19830.509999999998</v>
      </c>
      <c r="E81" s="34">
        <v>1</v>
      </c>
      <c r="F81" s="28" t="s">
        <v>11</v>
      </c>
      <c r="G81" s="10">
        <f t="shared" si="82"/>
        <v>19830.509999999998</v>
      </c>
      <c r="H81" s="11">
        <f t="shared" si="83"/>
        <v>23400</v>
      </c>
    </row>
    <row r="82" spans="1:8" ht="30" x14ac:dyDescent="0.25">
      <c r="A82" s="22">
        <v>35</v>
      </c>
      <c r="B82" s="8" t="s">
        <v>71</v>
      </c>
      <c r="C82" s="10">
        <v>65300</v>
      </c>
      <c r="D82" s="10">
        <f t="shared" si="42"/>
        <v>55338.98</v>
      </c>
      <c r="E82" s="34">
        <v>1</v>
      </c>
      <c r="F82" s="28" t="s">
        <v>11</v>
      </c>
      <c r="G82" s="10">
        <f t="shared" si="43"/>
        <v>55338.98</v>
      </c>
      <c r="H82" s="11">
        <f t="shared" si="44"/>
        <v>65300</v>
      </c>
    </row>
    <row r="83" spans="1:8" x14ac:dyDescent="0.25">
      <c r="A83" s="22">
        <v>36</v>
      </c>
      <c r="B83" s="23" t="s">
        <v>18</v>
      </c>
      <c r="C83" s="10">
        <v>11200</v>
      </c>
      <c r="D83" s="10">
        <f t="shared" ref="D83" si="84">ROUND(C83*(100%/118%),2)</f>
        <v>9491.5300000000007</v>
      </c>
      <c r="E83" s="34">
        <v>1</v>
      </c>
      <c r="F83" s="28" t="s">
        <v>11</v>
      </c>
      <c r="G83" s="10">
        <f t="shared" ref="G83" si="85">D83*E83</f>
        <v>9491.5300000000007</v>
      </c>
      <c r="H83" s="11">
        <f t="shared" ref="H83" si="86">C83*E83</f>
        <v>11200</v>
      </c>
    </row>
    <row r="84" spans="1:8" x14ac:dyDescent="0.25">
      <c r="A84" s="22">
        <v>37</v>
      </c>
      <c r="B84" s="23" t="s">
        <v>12</v>
      </c>
      <c r="C84" s="10">
        <v>27000</v>
      </c>
      <c r="D84" s="10">
        <f t="shared" si="42"/>
        <v>22881.360000000001</v>
      </c>
      <c r="E84" s="34">
        <v>1</v>
      </c>
      <c r="F84" s="28" t="s">
        <v>11</v>
      </c>
      <c r="G84" s="10">
        <f t="shared" si="43"/>
        <v>22881.360000000001</v>
      </c>
      <c r="H84" s="11">
        <f t="shared" si="44"/>
        <v>27000</v>
      </c>
    </row>
    <row r="85" spans="1:8" x14ac:dyDescent="0.25">
      <c r="A85" s="16"/>
      <c r="B85" s="19"/>
      <c r="C85" s="17"/>
      <c r="D85" s="24"/>
      <c r="E85" s="36"/>
      <c r="F85" s="25" t="s">
        <v>13</v>
      </c>
      <c r="G85" s="14">
        <f>SUM(G48:G84)</f>
        <v>314405.38</v>
      </c>
      <c r="H85" s="26">
        <f>SUM(H48:H84)</f>
        <v>371000</v>
      </c>
    </row>
    <row r="86" spans="1:8" x14ac:dyDescent="0.25">
      <c r="A86" s="16"/>
      <c r="B86" s="19"/>
      <c r="C86" s="17"/>
      <c r="D86" s="30"/>
      <c r="E86" s="37"/>
      <c r="F86" s="31"/>
      <c r="G86" s="18"/>
      <c r="H86" s="18"/>
    </row>
    <row r="87" spans="1:8" x14ac:dyDescent="0.25">
      <c r="A87" s="1"/>
      <c r="B87" s="13"/>
      <c r="D87" s="30"/>
      <c r="E87" s="37"/>
      <c r="F87" s="33"/>
      <c r="G87" s="29" t="s">
        <v>14</v>
      </c>
      <c r="H87" s="26">
        <f>H85+H45</f>
        <v>957495</v>
      </c>
    </row>
    <row r="88" spans="1:8" x14ac:dyDescent="0.25">
      <c r="D88" s="30"/>
      <c r="E88" s="38"/>
      <c r="F88" s="30"/>
    </row>
    <row r="89" spans="1:8" x14ac:dyDescent="0.25">
      <c r="D89" s="32"/>
      <c r="E89" s="39"/>
      <c r="F89" s="32"/>
    </row>
  </sheetData>
  <mergeCells count="1">
    <mergeCell ref="D45:F45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Смета ПС и СОУЭ общая 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Маркетолог</cp:lastModifiedBy>
  <dcterms:created xsi:type="dcterms:W3CDTF">2014-02-04T11:30:36Z</dcterms:created>
  <dcterms:modified xsi:type="dcterms:W3CDTF">2020-05-19T09:21:54Z</dcterms:modified>
</cp:coreProperties>
</file>